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inancial Mod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8">
    <font>
      <name val="Calibri"/>
      <family val="2"/>
      <color theme="1"/>
      <sz val="11"/>
      <scheme val="minor"/>
    </font>
    <font>
      <b val="1"/>
      <color rgb="001E293B"/>
      <sz val="14"/>
    </font>
    <font>
      <i val="1"/>
      <color rgb="0064748B"/>
      <sz val="9"/>
    </font>
    <font>
      <b val="1"/>
    </font>
    <font>
      <b val="1"/>
      <color rgb="00FFFFFF"/>
      <sz val="11"/>
    </font>
    <font>
      <b val="1"/>
      <color rgb="001E293B"/>
    </font>
    <font>
      <b val="1"/>
      <color rgb="001E293B"/>
      <sz val="12"/>
    </font>
    <font>
      <b val="1"/>
      <color rgb="004F46E5"/>
    </font>
  </fonts>
  <fills count="5">
    <fill>
      <patternFill/>
    </fill>
    <fill>
      <patternFill patternType="gray125"/>
    </fill>
    <fill>
      <patternFill patternType="solid">
        <fgColor rgb="00EEF2FF"/>
      </patternFill>
    </fill>
    <fill>
      <patternFill patternType="solid">
        <fgColor rgb="001E293B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9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164" fontId="0" fillId="0" borderId="0" pivotButton="0" quotePrefix="0" xfId="0"/>
    <xf numFmtId="164" fontId="3" fillId="4" borderId="0" pivotButton="0" quotePrefix="0" xfId="0"/>
    <xf numFmtId="0" fontId="5" fillId="0" borderId="0" pivotButton="0" quotePrefix="0" xfId="0"/>
    <xf numFmtId="164" fontId="0" fillId="4" borderId="0" pivotButton="0" quotePrefix="0" xfId="0"/>
    <xf numFmtId="0" fontId="6" fillId="0" borderId="0" pivotButton="0" quotePrefix="0" xfId="0"/>
    <xf numFmtId="164" fontId="7" fillId="2" borderId="1" pivotButton="0" quotePrefix="0" xfId="0"/>
    <xf numFmtId="9" fontId="7" fillId="2" borderId="1" pivotButton="0" quotePrefix="0" xfId="0"/>
    <xf numFmtId="1" fontId="7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0"/>
  <sheetViews>
    <sheetView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1" t="inlineStr">
        <is>
          <t>Business Case Financial Model</t>
        </is>
      </c>
    </row>
    <row r="2">
      <c r="A2" s="2" t="inlineStr">
        <is>
          <t>Enter costs and benefits by year. NPV, ROI, payback and IRR calculate themselves. Costs are entered as positive numbers.</t>
        </is>
      </c>
    </row>
    <row r="4">
      <c r="A4" s="3" t="inlineStr">
        <is>
          <t>Discount rate</t>
        </is>
      </c>
      <c r="B4" s="4" t="n">
        <v>0.1</v>
      </c>
    </row>
    <row r="6" ht="30" customHeight="1">
      <c r="A6" s="5" t="inlineStr">
        <is>
          <t>Line</t>
        </is>
      </c>
      <c r="B6" s="5" t="inlineStr">
        <is>
          <t>Year 0</t>
        </is>
      </c>
      <c r="C6" s="5" t="inlineStr">
        <is>
          <t>Year 1</t>
        </is>
      </c>
      <c r="D6" s="5" t="inlineStr">
        <is>
          <t>Year 2</t>
        </is>
      </c>
      <c r="E6" s="5" t="inlineStr">
        <is>
          <t>Year 3</t>
        </is>
      </c>
      <c r="F6" s="5" t="inlineStr">
        <is>
          <t>Year 4</t>
        </is>
      </c>
    </row>
    <row r="7">
      <c r="A7" t="inlineStr">
        <is>
          <t>Software and licenses</t>
        </is>
      </c>
      <c r="B7" s="6" t="n">
        <v>180000</v>
      </c>
      <c r="C7" s="6" t="n">
        <v>60000</v>
      </c>
      <c r="D7" s="6" t="n">
        <v>60000</v>
      </c>
      <c r="E7" s="6" t="n">
        <v>60000</v>
      </c>
      <c r="F7" s="6" t="n">
        <v>60000</v>
      </c>
    </row>
    <row r="8">
      <c r="A8" t="inlineStr">
        <is>
          <t>Implementation and integration</t>
        </is>
      </c>
      <c r="B8" s="6" t="n">
        <v>240000</v>
      </c>
      <c r="C8" s="6" t="n">
        <v>40000</v>
      </c>
      <c r="D8" s="6" t="n">
        <v>0</v>
      </c>
      <c r="E8" s="6" t="n">
        <v>0</v>
      </c>
      <c r="F8" s="6" t="n">
        <v>0</v>
      </c>
    </row>
    <row r="9">
      <c r="A9" t="inlineStr">
        <is>
          <t>Internal effort</t>
        </is>
      </c>
      <c r="B9" s="6" t="n">
        <v>120000</v>
      </c>
      <c r="C9" s="6" t="n">
        <v>45000</v>
      </c>
      <c r="D9" s="6" t="n">
        <v>30000</v>
      </c>
      <c r="E9" s="6" t="n">
        <v>30000</v>
      </c>
      <c r="F9" s="6" t="n">
        <v>30000</v>
      </c>
    </row>
    <row r="10">
      <c r="A10" t="inlineStr">
        <is>
          <t>Training and change</t>
        </is>
      </c>
      <c r="B10" s="6" t="n">
        <v>40000</v>
      </c>
      <c r="C10" s="6" t="n">
        <v>15000</v>
      </c>
      <c r="D10" s="6" t="n">
        <v>10000</v>
      </c>
      <c r="E10" s="6" t="n">
        <v>10000</v>
      </c>
      <c r="F10" s="6" t="n">
        <v>10000</v>
      </c>
    </row>
    <row r="11">
      <c r="A11" s="3" t="inlineStr">
        <is>
          <t>Total costs</t>
        </is>
      </c>
      <c r="B11" s="7">
        <f>SUM(B7:B10)</f>
        <v/>
      </c>
      <c r="C11" s="7">
        <f>SUM(C7:C10)</f>
        <v/>
      </c>
      <c r="D11" s="7">
        <f>SUM(D7:D10)</f>
        <v/>
      </c>
      <c r="E11" s="7">
        <f>SUM(E7:E10)</f>
        <v/>
      </c>
      <c r="F11" s="7">
        <f>SUM(F7:F10)</f>
        <v/>
      </c>
    </row>
    <row r="13">
      <c r="A13" s="8" t="inlineStr">
        <is>
          <t>Benefits</t>
        </is>
      </c>
    </row>
    <row r="14">
      <c r="A14" t="inlineStr">
        <is>
          <t>Labor hours avoided</t>
        </is>
      </c>
      <c r="B14" s="6" t="n">
        <v>0</v>
      </c>
      <c r="C14" s="6" t="n">
        <v>210000</v>
      </c>
      <c r="D14" s="6" t="n">
        <v>280000</v>
      </c>
      <c r="E14" s="6" t="n">
        <v>280000</v>
      </c>
      <c r="F14" s="6" t="n">
        <v>280000</v>
      </c>
    </row>
    <row r="15">
      <c r="A15" t="inlineStr">
        <is>
          <t>Legacy system retired</t>
        </is>
      </c>
      <c r="B15" s="6" t="n">
        <v>0</v>
      </c>
      <c r="C15" s="6" t="n">
        <v>0</v>
      </c>
      <c r="D15" s="6" t="n">
        <v>95000</v>
      </c>
      <c r="E15" s="6" t="n">
        <v>95000</v>
      </c>
      <c r="F15" s="6" t="n">
        <v>95000</v>
      </c>
    </row>
    <row r="16">
      <c r="A16" t="inlineStr">
        <is>
          <t>Error and rework reduction</t>
        </is>
      </c>
      <c r="B16" s="6" t="n">
        <v>0</v>
      </c>
      <c r="C16" s="6" t="n">
        <v>40000</v>
      </c>
      <c r="D16" s="6" t="n">
        <v>70000</v>
      </c>
      <c r="E16" s="6" t="n">
        <v>70000</v>
      </c>
      <c r="F16" s="6" t="n">
        <v>70000</v>
      </c>
    </row>
    <row r="17">
      <c r="A17" s="3" t="inlineStr">
        <is>
          <t>Total benefits</t>
        </is>
      </c>
      <c r="B17" s="7">
        <f>SUM(B14:B16)</f>
        <v/>
      </c>
      <c r="C17" s="7">
        <f>SUM(C14:C16)</f>
        <v/>
      </c>
      <c r="D17" s="7">
        <f>SUM(D14:D16)</f>
        <v/>
      </c>
      <c r="E17" s="7">
        <f>SUM(E14:E16)</f>
        <v/>
      </c>
      <c r="F17" s="7">
        <f>SUM(F14:F16)</f>
        <v/>
      </c>
    </row>
    <row r="19">
      <c r="A19" s="3" t="inlineStr">
        <is>
          <t>Net cash flow</t>
        </is>
      </c>
      <c r="B19" s="9">
        <f>B17-B11</f>
        <v/>
      </c>
      <c r="C19" s="9">
        <f>C17-C11</f>
        <v/>
      </c>
      <c r="D19" s="9">
        <f>D17-D11</f>
        <v/>
      </c>
      <c r="E19" s="9">
        <f>E17-E11</f>
        <v/>
      </c>
      <c r="F19" s="9">
        <f>F17-F11</f>
        <v/>
      </c>
    </row>
    <row r="20">
      <c r="A20" s="3" t="inlineStr">
        <is>
          <t>Cumulative cash flow</t>
        </is>
      </c>
      <c r="B20" s="9">
        <f>B19</f>
        <v/>
      </c>
      <c r="C20" s="9">
        <f>B20+C19</f>
        <v/>
      </c>
      <c r="D20" s="9">
        <f>C20+D19</f>
        <v/>
      </c>
      <c r="E20" s="9">
        <f>D20+E19</f>
        <v/>
      </c>
      <c r="F20" s="9">
        <f>E20+F19</f>
        <v/>
      </c>
    </row>
    <row r="21">
      <c r="A21" s="3" t="inlineStr">
        <is>
          <t>Discounted cash flow</t>
        </is>
      </c>
      <c r="B21" s="9">
        <f>B19/(1+$B$4)^0</f>
        <v/>
      </c>
      <c r="C21" s="9">
        <f>C19/(1+$B$4)^1</f>
        <v/>
      </c>
      <c r="D21" s="9">
        <f>D19/(1+$B$4)^2</f>
        <v/>
      </c>
      <c r="E21" s="9">
        <f>E19/(1+$B$4)^3</f>
        <v/>
      </c>
      <c r="F21" s="9">
        <f>F19/(1+$B$4)^4</f>
        <v/>
      </c>
    </row>
    <row r="23">
      <c r="A23" s="10" t="inlineStr">
        <is>
          <t>Results</t>
        </is>
      </c>
    </row>
    <row r="24">
      <c r="A24" s="3" t="inlineStr">
        <is>
          <t>Net present value (NPV)</t>
        </is>
      </c>
      <c r="B24" s="11">
        <f>SUM(B21:F21)</f>
        <v/>
      </c>
    </row>
    <row r="25">
      <c r="A25" s="3" t="inlineStr">
        <is>
          <t>Return on investment (ROI)</t>
        </is>
      </c>
      <c r="B25" s="12">
        <f>IF(SUM(B11:F11)=0,0,(SUM(B17:F17)-SUM(B11:F11))/SUM(B11:F11))</f>
        <v/>
      </c>
    </row>
    <row r="26">
      <c r="A26" s="3" t="inlineStr">
        <is>
          <t>Payback (years, straight line)</t>
        </is>
      </c>
      <c r="B26" s="13">
        <f>IFERROR(MATCH(TRUE,INDEX(B20:F20&gt;=0,0),0)-1,"Not reached")</f>
        <v/>
      </c>
    </row>
    <row r="27">
      <c r="A27" s="3" t="inlineStr">
        <is>
          <t>Internal rate of return (IRR)</t>
        </is>
      </c>
      <c r="B27" s="12">
        <f>IFERROR(IRR(B19:F19),"n/a")</f>
        <v/>
      </c>
    </row>
    <row r="29">
      <c r="A29" s="2" t="inlineStr">
        <is>
          <t>Sensitivity test: before you take this to a board, re-run it with benefits at 70% and costs at 130%. If the case still clears your hurdle rate, it is a real case.</t>
        </is>
      </c>
    </row>
    <row r="30">
      <c r="A30" s="2" t="inlineStr">
        <is>
          <t>The numbers above are illustrative sample data. Replace every one of them.</t>
        </is>
      </c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2026-07-13T18:01:37Z</dcterms:created>
  <dcterms:modified xsi:type="dcterms:W3CDTF">2026-07-13T18:01:37Z</dcterms:modified>
</cp:coreProperties>
</file>