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pacity Plan" sheetId="1" state="visible" r:id="rId1"/>
    <sheet name="Role Rollup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E293B"/>
      <sz val="14"/>
    </font>
    <font>
      <i val="1"/>
      <color rgb="0064748B"/>
      <sz val="9"/>
    </font>
    <font>
      <b val="1"/>
      <color rgb="00FFFFFF"/>
      <sz val="11"/>
    </font>
    <font>
      <b val="1"/>
    </font>
  </fonts>
  <fills count="5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1F5F9"/>
      </patternFill>
    </fill>
    <fill>
      <patternFill patternType="solid">
        <fgColor rgb="00EEF2FF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3" borderId="1" pivotButton="0" quotePrefix="0" xfId="0"/>
    <xf numFmtId="9" fontId="0" fillId="3" borderId="1" pivotButton="0" quotePrefix="0" xfId="0"/>
    <xf numFmtId="0" fontId="0" fillId="3" borderId="1" applyAlignment="1" pivotButton="0" quotePrefix="0" xfId="0">
      <alignment horizontal="center"/>
    </xf>
    <xf numFmtId="0" fontId="4" fillId="0" borderId="0" pivotButton="0" quotePrefix="0" xfId="0"/>
    <xf numFmtId="0" fontId="0" fillId="4" borderId="1" pivotButton="0" quotePrefix="0" xfId="0"/>
    <xf numFmtId="9" fontId="0" fillId="0" borderId="1" pivotButton="0" quotePrefix="0" xfId="0"/>
    <xf numFmtId="0" fontId="4" fillId="0" borderId="1" pivotButton="0" quotePrefix="0" xfId="0"/>
  </cellXfs>
  <cellStyles count="1">
    <cellStyle name="Normal" xfId="0" builtinId="0" hidden="0"/>
  </cellStyles>
  <dxfs count="3">
    <dxf>
      <font>
        <b val="1"/>
        <color rgb="00991B1B"/>
      </font>
      <fill>
        <patternFill patternType="solid">
          <fgColor rgb="00FECACA"/>
        </patternFill>
      </fill>
    </dxf>
    <dxf>
      <font>
        <b val="1"/>
        <color rgb="0092400E"/>
      </font>
      <fill>
        <patternFill patternType="solid">
          <fgColor rgb="00FEF3C7"/>
        </patternFill>
      </fill>
    </dxf>
    <dxf>
      <font>
        <color rgb="00166534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20" customWidth="1" min="2" max="2"/>
    <col width="12" customWidth="1" min="3" max="3"/>
    <col width="14" customWidth="1" min="4" max="4"/>
    <col width="13" customWidth="1" min="5" max="5"/>
    <col width="14" customWidth="1" min="6" max="6"/>
    <col width="14" customWidth="1" min="7" max="7"/>
    <col width="13" customWidth="1" min="8" max="8"/>
    <col width="11" customWidth="1" min="9" max="9"/>
    <col width="11" customWidth="1" min="10" max="10"/>
  </cols>
  <sheetData>
    <row r="1">
      <c r="A1" s="1" t="inlineStr">
        <is>
          <t>Resource Capacity Planning Template</t>
        </is>
      </c>
    </row>
    <row r="2">
      <c r="A2" s="2" t="inlineStr">
        <is>
          <t>Fill the white columns. The shaded columns calculate themselves. Add a row per person per month.</t>
        </is>
      </c>
    </row>
    <row r="4" ht="30" customHeight="1">
      <c r="A4" s="3" t="inlineStr">
        <is>
          <t>Person</t>
        </is>
      </c>
      <c r="B4" s="3" t="inlineStr">
        <is>
          <t>Role</t>
        </is>
      </c>
      <c r="C4" s="3" t="inlineStr">
        <is>
          <t>Month</t>
        </is>
      </c>
      <c r="D4" s="3" t="inlineStr">
        <is>
          <t>Contracted hours</t>
        </is>
      </c>
      <c r="E4" s="3" t="inlineStr">
        <is>
          <t>PTO and holiday</t>
        </is>
      </c>
      <c r="F4" s="3" t="inlineStr">
        <is>
          <t>Non-project time</t>
        </is>
      </c>
      <c r="G4" s="3" t="inlineStr">
        <is>
          <t>Net available hours</t>
        </is>
      </c>
      <c r="H4" s="3" t="inlineStr">
        <is>
          <t>Allocated hours</t>
        </is>
      </c>
      <c r="I4" s="3" t="inlineStr">
        <is>
          <t>Utilization</t>
        </is>
      </c>
      <c r="J4" s="3" t="inlineStr">
        <is>
          <t>Status</t>
        </is>
      </c>
    </row>
    <row r="5">
      <c r="A5" s="4" t="inlineStr">
        <is>
          <t>A. Rivera</t>
        </is>
      </c>
      <c r="B5" s="4" t="inlineStr">
        <is>
          <t>Business analyst</t>
        </is>
      </c>
      <c r="C5" s="4" t="inlineStr">
        <is>
          <t>2026-08</t>
        </is>
      </c>
      <c r="D5" s="4" t="n">
        <v>160</v>
      </c>
      <c r="E5" s="4" t="n">
        <v>8</v>
      </c>
      <c r="F5" s="4" t="n">
        <v>24</v>
      </c>
      <c r="G5" s="5">
        <f>D5-E5-F5</f>
        <v/>
      </c>
      <c r="H5" s="4" t="n">
        <v>96</v>
      </c>
      <c r="I5" s="6">
        <f>IF(G5=0,0,H5/G5)</f>
        <v/>
      </c>
      <c r="J5" s="7">
        <f>IF(I5&gt;1,"OVER",IF(I5&gt;=0.9,"AT RISK","OK"))</f>
        <v/>
      </c>
    </row>
    <row r="6">
      <c r="A6" s="4" t="inlineStr">
        <is>
          <t>A. Rivera</t>
        </is>
      </c>
      <c r="B6" s="4" t="inlineStr">
        <is>
          <t>Business analyst</t>
        </is>
      </c>
      <c r="C6" s="4" t="inlineStr">
        <is>
          <t>2026-09</t>
        </is>
      </c>
      <c r="D6" s="4" t="n">
        <v>168</v>
      </c>
      <c r="E6" s="4" t="n">
        <v>0</v>
      </c>
      <c r="F6" s="4" t="n">
        <v>25</v>
      </c>
      <c r="G6" s="5">
        <f>D6-E6-F6</f>
        <v/>
      </c>
      <c r="H6" s="4" t="n">
        <v>140</v>
      </c>
      <c r="I6" s="6">
        <f>IF(G6=0,0,H6/G6)</f>
        <v/>
      </c>
      <c r="J6" s="7">
        <f>IF(I6&gt;1,"OVER",IF(I6&gt;=0.9,"AT RISK","OK"))</f>
        <v/>
      </c>
    </row>
    <row r="7">
      <c r="A7" s="4" t="inlineStr">
        <is>
          <t>J. Okafor</t>
        </is>
      </c>
      <c r="B7" s="4" t="inlineStr">
        <is>
          <t>Solution architect</t>
        </is>
      </c>
      <c r="C7" s="4" t="inlineStr">
        <is>
          <t>2026-08</t>
        </is>
      </c>
      <c r="D7" s="4" t="n">
        <v>160</v>
      </c>
      <c r="E7" s="4" t="n">
        <v>24</v>
      </c>
      <c r="F7" s="4" t="n">
        <v>16</v>
      </c>
      <c r="G7" s="5">
        <f>D7-E7-F7</f>
        <v/>
      </c>
      <c r="H7" s="4" t="n">
        <v>132</v>
      </c>
      <c r="I7" s="6">
        <f>IF(G7=0,0,H7/G7)</f>
        <v/>
      </c>
      <c r="J7" s="7">
        <f>IF(I7&gt;1,"OVER",IF(I7&gt;=0.9,"AT RISK","OK"))</f>
        <v/>
      </c>
    </row>
    <row r="8">
      <c r="A8" s="4" t="inlineStr">
        <is>
          <t>M. Lindqvist</t>
        </is>
      </c>
      <c r="B8" s="4" t="inlineStr">
        <is>
          <t>Developer</t>
        </is>
      </c>
      <c r="C8" s="4" t="inlineStr">
        <is>
          <t>2026-08</t>
        </is>
      </c>
      <c r="D8" s="4" t="n">
        <v>160</v>
      </c>
      <c r="E8" s="4" t="n">
        <v>0</v>
      </c>
      <c r="F8" s="4" t="n">
        <v>12</v>
      </c>
      <c r="G8" s="5">
        <f>D8-E8-F8</f>
        <v/>
      </c>
      <c r="H8" s="4" t="n">
        <v>120</v>
      </c>
      <c r="I8" s="6">
        <f>IF(G8=0,0,H8/G8)</f>
        <v/>
      </c>
      <c r="J8" s="7">
        <f>IF(I8&gt;1,"OVER",IF(I8&gt;=0.9,"AT RISK","OK"))</f>
        <v/>
      </c>
    </row>
    <row r="9">
      <c r="A9" s="4" t="inlineStr">
        <is>
          <t>S. Patel</t>
        </is>
      </c>
      <c r="B9" s="4" t="inlineStr">
        <is>
          <t>Project manager</t>
        </is>
      </c>
      <c r="C9" s="4" t="inlineStr">
        <is>
          <t>2026-08</t>
        </is>
      </c>
      <c r="D9" s="4" t="n">
        <v>160</v>
      </c>
      <c r="E9" s="4" t="n">
        <v>0</v>
      </c>
      <c r="F9" s="4" t="n">
        <v>40</v>
      </c>
      <c r="G9" s="5">
        <f>D9-E9-F9</f>
        <v/>
      </c>
      <c r="H9" s="4" t="n">
        <v>96</v>
      </c>
      <c r="I9" s="6">
        <f>IF(G9=0,0,H9/G9)</f>
        <v/>
      </c>
      <c r="J9" s="7">
        <f>IF(I9&gt;1,"OVER",IF(I9&gt;=0.9,"AT RISK","OK"))</f>
        <v/>
      </c>
    </row>
  </sheetData>
  <mergeCells count="2">
    <mergeCell ref="A1:J1"/>
    <mergeCell ref="A2:J2"/>
  </mergeCells>
  <conditionalFormatting sqref="J5:J9">
    <cfRule type="cellIs" priority="1" operator="equal" dxfId="0">
      <formula>"OVER"</formula>
    </cfRule>
    <cfRule type="cellIs" priority="2" operator="equal" dxfId="1">
      <formula>"AT RISK"</formula>
    </cfRule>
    <cfRule type="cellIs" priority="3" operator="equal" dxfId="2">
      <formula>"OK"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24" customWidth="1" min="1" max="1"/>
    <col width="18" customWidth="1" min="2" max="2"/>
    <col width="16" customWidth="1" min="3" max="3"/>
    <col width="14" customWidth="1" min="4" max="4"/>
    <col width="12" customWidth="1" min="5" max="5"/>
  </cols>
  <sheetData>
    <row r="1">
      <c r="A1" s="1" t="inlineStr">
        <is>
          <t>Capacity by role</t>
        </is>
      </c>
    </row>
    <row r="2">
      <c r="A2" s="2" t="inlineStr">
        <is>
          <t>SUMIF pulls straight from the Capacity Plan tab. Change the month to re-cut the whole rollup.</t>
        </is>
      </c>
    </row>
    <row r="4">
      <c r="A4" s="8" t="inlineStr">
        <is>
          <t>Month</t>
        </is>
      </c>
      <c r="B4" s="9" t="inlineStr">
        <is>
          <t>2026-08</t>
        </is>
      </c>
    </row>
    <row r="6" ht="30" customHeight="1">
      <c r="A6" s="3" t="inlineStr">
        <is>
          <t>Role</t>
        </is>
      </c>
      <c r="B6" s="3" t="inlineStr">
        <is>
          <t>Net available hours</t>
        </is>
      </c>
      <c r="C6" s="3" t="inlineStr">
        <is>
          <t>Allocated hours</t>
        </is>
      </c>
      <c r="D6" s="3" t="inlineStr">
        <is>
          <t>Gap (hours)</t>
        </is>
      </c>
      <c r="E6" s="3" t="inlineStr">
        <is>
          <t>Utilization</t>
        </is>
      </c>
    </row>
    <row r="7">
      <c r="A7" s="4" t="inlineStr">
        <is>
          <t>Business analyst</t>
        </is>
      </c>
      <c r="B7" s="4">
        <f>SUMIFS('Capacity Plan'!$G:$G,'Capacity Plan'!$B:$B,$A7,'Capacity Plan'!$C:$C,$B$4)</f>
        <v/>
      </c>
      <c r="C7" s="4">
        <f>SUMIFS('Capacity Plan'!$H:$H,'Capacity Plan'!$B:$B,$A7,'Capacity Plan'!$C:$C,$B$4)</f>
        <v/>
      </c>
      <c r="D7" s="4">
        <f>B7-C7</f>
        <v/>
      </c>
      <c r="E7" s="10">
        <f>IF(B7=0,0,C7/B7)</f>
        <v/>
      </c>
    </row>
    <row r="8">
      <c r="A8" s="4" t="inlineStr">
        <is>
          <t>Solution architect</t>
        </is>
      </c>
      <c r="B8" s="4">
        <f>SUMIFS('Capacity Plan'!$G:$G,'Capacity Plan'!$B:$B,$A8,'Capacity Plan'!$C:$C,$B$4)</f>
        <v/>
      </c>
      <c r="C8" s="4">
        <f>SUMIFS('Capacity Plan'!$H:$H,'Capacity Plan'!$B:$B,$A8,'Capacity Plan'!$C:$C,$B$4)</f>
        <v/>
      </c>
      <c r="D8" s="4">
        <f>B8-C8</f>
        <v/>
      </c>
      <c r="E8" s="10">
        <f>IF(B8=0,0,C8/B8)</f>
        <v/>
      </c>
    </row>
    <row r="9">
      <c r="A9" s="4" t="inlineStr">
        <is>
          <t>Developer</t>
        </is>
      </c>
      <c r="B9" s="4">
        <f>SUMIFS('Capacity Plan'!$G:$G,'Capacity Plan'!$B:$B,$A9,'Capacity Plan'!$C:$C,$B$4)</f>
        <v/>
      </c>
      <c r="C9" s="4">
        <f>SUMIFS('Capacity Plan'!$H:$H,'Capacity Plan'!$B:$B,$A9,'Capacity Plan'!$C:$C,$B$4)</f>
        <v/>
      </c>
      <c r="D9" s="4">
        <f>B9-C9</f>
        <v/>
      </c>
      <c r="E9" s="10">
        <f>IF(B9=0,0,C9/B9)</f>
        <v/>
      </c>
    </row>
    <row r="10">
      <c r="A10" s="4" t="inlineStr">
        <is>
          <t>Project manager</t>
        </is>
      </c>
      <c r="B10" s="4">
        <f>SUMIFS('Capacity Plan'!$G:$G,'Capacity Plan'!$B:$B,$A10,'Capacity Plan'!$C:$C,$B$4)</f>
        <v/>
      </c>
      <c r="C10" s="4">
        <f>SUMIFS('Capacity Plan'!$H:$H,'Capacity Plan'!$B:$B,$A10,'Capacity Plan'!$C:$C,$B$4)</f>
        <v/>
      </c>
      <c r="D10" s="4">
        <f>B10-C10</f>
        <v/>
      </c>
      <c r="E10" s="10">
        <f>IF(B10=0,0,C10/B10)</f>
        <v/>
      </c>
    </row>
    <row r="11">
      <c r="A11" s="11" t="inlineStr">
        <is>
          <t>Total</t>
        </is>
      </c>
      <c r="B11" s="11">
        <f>SUM(B7:B10)</f>
        <v/>
      </c>
      <c r="C11" s="11">
        <f>SUM(C7:C10)</f>
        <v/>
      </c>
      <c r="D11" s="11">
        <f>B11-C11</f>
        <v/>
      </c>
      <c r="E11" s="4" t="n"/>
    </row>
    <row r="13">
      <c r="A13" s="2" t="inlineStr">
        <is>
          <t>A negative gap means the role is oversubscribed for that month. One bad month is a sequencing problem. Three or more is a hiring problem.</t>
        </is>
      </c>
    </row>
  </sheetData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2026-07-13T18:01:37Z</dcterms:created>
  <dcterms:modified xsi:type="dcterms:W3CDTF">2026-07-13T18:01:37Z</dcterms:modified>
</cp:coreProperties>
</file>