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mand" sheetId="1" state="visible" r:id="rId1"/>
    <sheet name="Supply" sheetId="2" state="visible" r:id="rId2"/>
    <sheet name="Gap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E293B"/>
      <sz val="14"/>
    </font>
    <font>
      <i val="1"/>
      <color rgb="0064748B"/>
      <sz val="9"/>
    </font>
    <font>
      <b val="1"/>
      <color rgb="00FFFFFF"/>
      <sz val="11"/>
    </font>
    <font>
      <b val="1"/>
    </font>
  </fonts>
  <fills count="5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1F5F9"/>
      </patternFill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9" fontId="0" fillId="0" borderId="1" pivotButton="0" quotePrefix="0" xfId="0"/>
    <xf numFmtId="0" fontId="0" fillId="3" borderId="1" pivotButton="0" quotePrefix="0" xfId="0"/>
    <xf numFmtId="0" fontId="4" fillId="0" borderId="0" pivotButton="0" quotePrefix="0" xfId="0"/>
    <xf numFmtId="0" fontId="0" fillId="4" borderId="1" pivotButton="0" quotePrefix="0" xfId="0"/>
  </cellXfs>
  <cellStyles count="1">
    <cellStyle name="Normal" xfId="0" builtinId="0" hidden="0"/>
  </cellStyles>
  <dxfs count="1">
    <dxf>
      <font>
        <b val="1"/>
        <color rgb="00991B1B"/>
      </font>
      <fill>
        <patternFill patternType="solid">
          <f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2" customWidth="1" min="3" max="3"/>
    <col width="20" customWidth="1" min="4" max="4"/>
    <col width="12" customWidth="1" min="5" max="5"/>
    <col width="15" customWidth="1" min="6" max="6"/>
    <col width="16" customWidth="1" min="7" max="7"/>
  </cols>
  <sheetData>
    <row r="1">
      <c r="A1" s="1" t="inlineStr">
        <is>
          <t>Resource Demand Forecast</t>
        </is>
      </c>
    </row>
    <row r="2">
      <c r="A2" s="2" t="inlineStr">
        <is>
          <t>Weight every unapproved request by the gate it has cleared. Probability drives the weighted demand column.</t>
        </is>
      </c>
    </row>
    <row r="4" ht="30" customHeight="1">
      <c r="A4" s="3" t="inlineStr">
        <is>
          <t>Project</t>
        </is>
      </c>
      <c r="B4" s="3" t="inlineStr">
        <is>
          <t>Stage / gate</t>
        </is>
      </c>
      <c r="C4" s="3" t="inlineStr">
        <is>
          <t>Probability</t>
        </is>
      </c>
      <c r="D4" s="3" t="inlineStr">
        <is>
          <t>Role</t>
        </is>
      </c>
      <c r="E4" s="3" t="inlineStr">
        <is>
          <t>Month</t>
        </is>
      </c>
      <c r="F4" s="3" t="inlineStr">
        <is>
          <t>Requested hours</t>
        </is>
      </c>
      <c r="G4" s="3" t="inlineStr">
        <is>
          <t>Weighted demand</t>
        </is>
      </c>
    </row>
    <row r="5">
      <c r="A5" s="4" t="inlineStr">
        <is>
          <t>Billing replatform</t>
        </is>
      </c>
      <c r="B5" s="4" t="inlineStr">
        <is>
          <t>Funded</t>
        </is>
      </c>
      <c r="C5" s="5" t="n">
        <v>1</v>
      </c>
      <c r="D5" s="4" t="inlineStr">
        <is>
          <t>Developer</t>
        </is>
      </c>
      <c r="E5" s="4" t="inlineStr">
        <is>
          <t>2026-08</t>
        </is>
      </c>
      <c r="F5" s="4" t="n">
        <v>320</v>
      </c>
      <c r="G5" s="6">
        <f>C5*F5</f>
        <v/>
      </c>
    </row>
    <row r="6">
      <c r="A6" s="4" t="inlineStr">
        <is>
          <t>Billing replatform</t>
        </is>
      </c>
      <c r="B6" s="4" t="inlineStr">
        <is>
          <t>Funded</t>
        </is>
      </c>
      <c r="C6" s="5" t="n">
        <v>1</v>
      </c>
      <c r="D6" s="4" t="inlineStr">
        <is>
          <t>Business analyst</t>
        </is>
      </c>
      <c r="E6" s="4" t="inlineStr">
        <is>
          <t>2026-08</t>
        </is>
      </c>
      <c r="F6" s="4" t="n">
        <v>120</v>
      </c>
      <c r="G6" s="6">
        <f>C6*F6</f>
        <v/>
      </c>
    </row>
    <row r="7">
      <c r="A7" s="4" t="inlineStr">
        <is>
          <t>CRM migration</t>
        </is>
      </c>
      <c r="B7" s="4" t="inlineStr">
        <is>
          <t>Business case approved</t>
        </is>
      </c>
      <c r="C7" s="5" t="n">
        <v>0.65</v>
      </c>
      <c r="D7" s="4" t="inlineStr">
        <is>
          <t>Developer</t>
        </is>
      </c>
      <c r="E7" s="4" t="inlineStr">
        <is>
          <t>2026-08</t>
        </is>
      </c>
      <c r="F7" s="4" t="n">
        <v>240</v>
      </c>
      <c r="G7" s="6">
        <f>C7*F7</f>
        <v/>
      </c>
    </row>
    <row r="8">
      <c r="A8" s="4" t="inlineStr">
        <is>
          <t>CRM migration</t>
        </is>
      </c>
      <c r="B8" s="4" t="inlineStr">
        <is>
          <t>Business case approved</t>
        </is>
      </c>
      <c r="C8" s="5" t="n">
        <v>0.65</v>
      </c>
      <c r="D8" s="4" t="inlineStr">
        <is>
          <t>Solution architect</t>
        </is>
      </c>
      <c r="E8" s="4" t="inlineStr">
        <is>
          <t>2026-08</t>
        </is>
      </c>
      <c r="F8" s="4" t="n">
        <v>80</v>
      </c>
      <c r="G8" s="6">
        <f>C8*F8</f>
        <v/>
      </c>
    </row>
    <row r="9">
      <c r="A9" s="4" t="inlineStr">
        <is>
          <t>Warehouse analytics</t>
        </is>
      </c>
      <c r="B9" s="4" t="inlineStr">
        <is>
          <t>Gate 1</t>
        </is>
      </c>
      <c r="C9" s="5" t="n">
        <v>0.4</v>
      </c>
      <c r="D9" s="4" t="inlineStr">
        <is>
          <t>Developer</t>
        </is>
      </c>
      <c r="E9" s="4" t="inlineStr">
        <is>
          <t>2026-08</t>
        </is>
      </c>
      <c r="F9" s="4" t="n">
        <v>160</v>
      </c>
      <c r="G9" s="6">
        <f>C9*F9</f>
        <v/>
      </c>
    </row>
    <row r="10">
      <c r="A10" s="4" t="inlineStr">
        <is>
          <t>Partner portal</t>
        </is>
      </c>
      <c r="B10" s="4" t="inlineStr">
        <is>
          <t>Idea</t>
        </is>
      </c>
      <c r="C10" s="5" t="n">
        <v>0.2</v>
      </c>
      <c r="D10" s="4" t="inlineStr">
        <is>
          <t>Business analyst</t>
        </is>
      </c>
      <c r="E10" s="4" t="inlineStr">
        <is>
          <t>2026-08</t>
        </is>
      </c>
      <c r="F10" s="4" t="n">
        <v>100</v>
      </c>
      <c r="G10" s="6">
        <f>C10*F10</f>
        <v/>
      </c>
    </row>
    <row r="12">
      <c r="A12" s="2" t="inlineStr">
        <is>
          <t>Suggested weights: idea 20%, gate 1 40%, business case approved 65%, funded or mandatory 100%. Tune them against your own approval history.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20" customWidth="1" min="3" max="3"/>
  </cols>
  <sheetData>
    <row r="1">
      <c r="A1" s="1" t="inlineStr">
        <is>
          <t>Net capacity by role</t>
        </is>
      </c>
    </row>
    <row r="2">
      <c r="A2" s="2" t="inlineStr">
        <is>
          <t>Net of PTO and non-project time. Pull these numbers from your capacity plan.</t>
        </is>
      </c>
    </row>
    <row r="4" ht="30" customHeight="1">
      <c r="A4" s="3" t="inlineStr">
        <is>
          <t>Role</t>
        </is>
      </c>
      <c r="B4" s="3" t="inlineStr">
        <is>
          <t>Month</t>
        </is>
      </c>
      <c r="C4" s="3" t="inlineStr">
        <is>
          <t>Net capacity (hours)</t>
        </is>
      </c>
    </row>
    <row r="5">
      <c r="A5" s="4" t="inlineStr">
        <is>
          <t>Developer</t>
        </is>
      </c>
      <c r="B5" s="4" t="inlineStr">
        <is>
          <t>2026-08</t>
        </is>
      </c>
      <c r="C5" s="4" t="n">
        <v>640</v>
      </c>
    </row>
    <row r="6">
      <c r="A6" s="4" t="inlineStr">
        <is>
          <t>Business analyst</t>
        </is>
      </c>
      <c r="B6" s="4" t="inlineStr">
        <is>
          <t>2026-08</t>
        </is>
      </c>
      <c r="C6" s="4" t="n">
        <v>260</v>
      </c>
    </row>
    <row r="7">
      <c r="A7" s="4" t="inlineStr">
        <is>
          <t>Solution architect</t>
        </is>
      </c>
      <c r="B7" s="4" t="inlineStr">
        <is>
          <t>2026-08</t>
        </is>
      </c>
      <c r="C7" s="4" t="n">
        <v>130</v>
      </c>
    </row>
    <row r="8">
      <c r="A8" s="4" t="inlineStr">
        <is>
          <t>Project manager</t>
        </is>
      </c>
      <c r="B8" s="4" t="inlineStr">
        <is>
          <t>2026-08</t>
        </is>
      </c>
      <c r="C8" s="4" t="n">
        <v>200</v>
      </c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4" customWidth="1" min="1" max="1"/>
    <col width="17" customWidth="1" min="2" max="2"/>
    <col width="15" customWidth="1" min="3" max="3"/>
    <col width="14" customWidth="1" min="4" max="4"/>
    <col width="30" customWidth="1" min="5" max="5"/>
  </cols>
  <sheetData>
    <row r="1">
      <c r="A1" s="1" t="inlineStr">
        <is>
          <t>Demand vs capacity gap</t>
        </is>
      </c>
    </row>
    <row r="2">
      <c r="A2" s="2" t="inlineStr">
        <is>
          <t>Everything here is calculated. Read the shape of the gap, not just the size.</t>
        </is>
      </c>
    </row>
    <row r="4">
      <c r="A4" s="7" t="inlineStr">
        <is>
          <t>Month</t>
        </is>
      </c>
      <c r="B4" s="8" t="inlineStr">
        <is>
          <t>2026-08</t>
        </is>
      </c>
    </row>
    <row r="6" ht="30" customHeight="1">
      <c r="A6" s="3" t="inlineStr">
        <is>
          <t>Role</t>
        </is>
      </c>
      <c r="B6" s="3" t="inlineStr">
        <is>
          <t>Weighted demand</t>
        </is>
      </c>
      <c r="C6" s="3" t="inlineStr">
        <is>
          <t>Net capacity</t>
        </is>
      </c>
      <c r="D6" s="3" t="inlineStr">
        <is>
          <t>Gap (hours)</t>
        </is>
      </c>
      <c r="E6" s="3" t="inlineStr">
        <is>
          <t>Verdict</t>
        </is>
      </c>
    </row>
    <row r="7">
      <c r="A7" s="4" t="inlineStr">
        <is>
          <t>Developer</t>
        </is>
      </c>
      <c r="B7" s="4">
        <f>SUMIFS(Demand!$G:$G,Demand!$D:$D,$A7,Demand!$E:$E,$B$4)</f>
        <v/>
      </c>
      <c r="C7" s="4">
        <f>SUMIFS(Supply!$C:$C,Supply!$A:$A,$A7,Supply!$B:$B,$B$4)</f>
        <v/>
      </c>
      <c r="D7" s="6">
        <f>C7-B7</f>
        <v/>
      </c>
      <c r="E7" s="4">
        <f>IF(D7&lt;0,"Short: resequence, descope or hire",IF(D7&lt;0.1*C7,"Tight: no room for a new commitment","Headroom available"))</f>
        <v/>
      </c>
    </row>
    <row r="8">
      <c r="A8" s="4" t="inlineStr">
        <is>
          <t>Business analyst</t>
        </is>
      </c>
      <c r="B8" s="4">
        <f>SUMIFS(Demand!$G:$G,Demand!$D:$D,$A8,Demand!$E:$E,$B$4)</f>
        <v/>
      </c>
      <c r="C8" s="4">
        <f>SUMIFS(Supply!$C:$C,Supply!$A:$A,$A8,Supply!$B:$B,$B$4)</f>
        <v/>
      </c>
      <c r="D8" s="6">
        <f>C8-B8</f>
        <v/>
      </c>
      <c r="E8" s="4">
        <f>IF(D8&lt;0,"Short: resequence, descope or hire",IF(D8&lt;0.1*C8,"Tight: no room for a new commitment","Headroom available"))</f>
        <v/>
      </c>
    </row>
    <row r="9">
      <c r="A9" s="4" t="inlineStr">
        <is>
          <t>Solution architect</t>
        </is>
      </c>
      <c r="B9" s="4">
        <f>SUMIFS(Demand!$G:$G,Demand!$D:$D,$A9,Demand!$E:$E,$B$4)</f>
        <v/>
      </c>
      <c r="C9" s="4">
        <f>SUMIFS(Supply!$C:$C,Supply!$A:$A,$A9,Supply!$B:$B,$B$4)</f>
        <v/>
      </c>
      <c r="D9" s="6">
        <f>C9-B9</f>
        <v/>
      </c>
      <c r="E9" s="4">
        <f>IF(D9&lt;0,"Short: resequence, descope or hire",IF(D9&lt;0.1*C9,"Tight: no room for a new commitment","Headroom available"))</f>
        <v/>
      </c>
    </row>
    <row r="10">
      <c r="A10" s="4" t="inlineStr">
        <is>
          <t>Project manager</t>
        </is>
      </c>
      <c r="B10" s="4">
        <f>SUMIFS(Demand!$G:$G,Demand!$D:$D,$A10,Demand!$E:$E,$B$4)</f>
        <v/>
      </c>
      <c r="C10" s="4">
        <f>SUMIFS(Supply!$C:$C,Supply!$A:$A,$A10,Supply!$B:$B,$B$4)</f>
        <v/>
      </c>
      <c r="D10" s="6">
        <f>C10-B10</f>
        <v/>
      </c>
      <c r="E10" s="4">
        <f>IF(D10&lt;0,"Short: resequence, descope or hire",IF(D10&lt;0.1*C10,"Tight: no room for a new commitment","Headroom available"))</f>
        <v/>
      </c>
    </row>
  </sheetData>
  <mergeCells count="2">
    <mergeCell ref="A2:E2"/>
    <mergeCell ref="A1:E1"/>
  </mergeCells>
  <conditionalFormatting sqref="D7:D10">
    <cfRule type="cellIs" priority="1" operator="lessThan" dxfId="0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2026-07-13T18:01:37Z</dcterms:created>
  <dcterms:modified xsi:type="dcterms:W3CDTF">2026-07-13T18:01:37Z</dcterms:modified>
</cp:coreProperties>
</file>